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-flow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6F2FF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8" customWidth="1" min="4" max="4"/>
    <col width="18" customWidth="1" min="5" max="5"/>
    <col width="16" customWidth="1" min="6" max="6"/>
    <col width="20" customWidth="1" min="7" max="7"/>
    <col width="16" customWidth="1" min="8" max="8"/>
    <col width="12" customWidth="1" min="9" max="9"/>
    <col width="12" customWidth="1" min="10" max="10"/>
    <col width="12" customWidth="1" min="11" max="11"/>
    <col width="14" customWidth="1" min="12" max="12"/>
    <col width="16" customWidth="1" min="13" max="13"/>
    <col width="16" customWidth="1" min="14" max="14"/>
    <col width="22" customWidth="1" min="15" max="15"/>
  </cols>
  <sheetData>
    <row r="1">
      <c r="A1" s="1" t="inlineStr">
        <is>
          <t>Adómentes éves keret</t>
        </is>
      </c>
      <c r="B1" t="n">
        <v>1744800</v>
      </c>
      <c r="C1" s="1" t="inlineStr">
        <is>
          <t>SZJA %</t>
        </is>
      </c>
      <c r="D1" t="n">
        <v>0.15</v>
      </c>
      <c r="E1" s="1" t="inlineStr">
        <is>
          <t>TB %</t>
        </is>
      </c>
      <c r="F1" t="n">
        <v>0.185</v>
      </c>
      <c r="G1" s="1" t="inlineStr">
        <is>
          <t>SZOCHO %</t>
        </is>
      </c>
      <c r="H1" t="n">
        <v>0.13</v>
      </c>
      <c r="I1" s="1" t="inlineStr">
        <is>
          <t>Főállás? (TRUE/FALSE)</t>
        </is>
      </c>
      <c r="J1" t="b">
        <v>1</v>
      </c>
      <c r="K1" s="1" t="inlineStr">
        <is>
          <t>TB min alap (havi)</t>
        </is>
      </c>
      <c r="L1" t="n">
        <v>0</v>
      </c>
      <c r="M1" s="1" t="inlineStr">
        <is>
          <t>SZOCHO min alap (havi)</t>
        </is>
      </c>
      <c r="N1" t="n">
        <v>0</v>
      </c>
    </row>
    <row r="2">
      <c r="A2" s="2" t="inlineStr">
        <is>
          <t>Hónap</t>
        </is>
      </c>
      <c r="B2" s="2" t="inlineStr">
        <is>
          <t>Bevétel (bruttó)</t>
        </is>
      </c>
      <c r="C2" s="2" t="inlineStr">
        <is>
          <t>Költséghányad %</t>
        </is>
      </c>
      <c r="D2" s="2" t="inlineStr">
        <is>
          <t>Jövedelem (átalány)</t>
        </is>
      </c>
      <c r="E2" s="2" t="inlineStr">
        <is>
          <t>Göngy. jövedelem</t>
        </is>
      </c>
      <c r="F2" s="2" t="inlineStr">
        <is>
          <t>Adóköt. jöv. YTD</t>
        </is>
      </c>
      <c r="G2" s="2" t="inlineStr">
        <is>
          <t>Előző havi adóköt. YTD</t>
        </is>
      </c>
      <c r="H2" s="2" t="inlineStr">
        <is>
          <t>Havi adóköt. jöv.</t>
        </is>
      </c>
      <c r="I2" s="2" t="inlineStr">
        <is>
          <t>SZJA</t>
        </is>
      </c>
      <c r="J2" s="2" t="inlineStr">
        <is>
          <t>TB</t>
        </is>
      </c>
      <c r="K2" s="2" t="inlineStr">
        <is>
          <t>SZOCHO</t>
        </is>
      </c>
      <c r="L2" s="2" t="inlineStr">
        <is>
          <t>HIPA becslés</t>
        </is>
      </c>
      <c r="M2" s="2" t="inlineStr">
        <is>
          <t>Összes havi adó</t>
        </is>
      </c>
      <c r="N2" s="2" t="inlineStr">
        <is>
          <t>Kiadás (opció)</t>
        </is>
      </c>
      <c r="O2" s="2" t="inlineStr">
        <is>
          <t>Cash flow (bev - adó - kiadás)</t>
        </is>
      </c>
    </row>
    <row r="3">
      <c r="A3" s="3" t="inlineStr">
        <is>
          <t>2025-01</t>
        </is>
      </c>
      <c r="B3" s="3" t="n">
        <v>0</v>
      </c>
      <c r="C3" s="3" t="n">
        <v>0.4</v>
      </c>
      <c r="D3" s="3">
        <f>B3*(1-C3)</f>
        <v/>
      </c>
      <c r="E3" s="3">
        <f>SUM(D$3:D3)</f>
        <v/>
      </c>
      <c r="F3" s="3">
        <f>MAX(0,E3-$B1)</f>
        <v/>
      </c>
      <c r="G3" s="3">
        <f>MAX(0,0-$B1)</f>
        <v/>
      </c>
      <c r="H3" s="3">
        <f>F3-G3</f>
        <v/>
      </c>
      <c r="I3" s="3">
        <f>H3*$D1</f>
        <v/>
      </c>
      <c r="J3" s="3">
        <f>IF($J1;MAX(H3;$L1);H3)*$F1</f>
        <v/>
      </c>
      <c r="K3" s="3">
        <f>IF($J1;MAX(H3;$N1);H3)*$H1</f>
        <v/>
      </c>
      <c r="L3" s="3" t="n">
        <v>0</v>
      </c>
      <c r="M3" s="3">
        <f>I3+J3+K3+L3</f>
        <v/>
      </c>
      <c r="N3" s="3" t="n">
        <v>0</v>
      </c>
      <c r="O3" s="3">
        <f>B3-M3-N3</f>
        <v/>
      </c>
    </row>
    <row r="4">
      <c r="A4" s="3" t="inlineStr">
        <is>
          <t>2025-02</t>
        </is>
      </c>
      <c r="B4" s="3" t="n">
        <v>0</v>
      </c>
      <c r="C4" s="3" t="n">
        <v>0.4</v>
      </c>
      <c r="D4" s="3">
        <f>B4*(1-C4)</f>
        <v/>
      </c>
      <c r="E4" s="3">
        <f>SUM(D$3:D4)</f>
        <v/>
      </c>
      <c r="F4" s="3">
        <f>MAX(0,E4-$B1)</f>
        <v/>
      </c>
      <c r="G4" s="3">
        <f>MAX(0,E3-$B1)</f>
        <v/>
      </c>
      <c r="H4" s="3">
        <f>F4-G4</f>
        <v/>
      </c>
      <c r="I4" s="3">
        <f>H4*$D1</f>
        <v/>
      </c>
      <c r="J4" s="3">
        <f>IF($J1;MAX(H4;$L1);H4)*$F1</f>
        <v/>
      </c>
      <c r="K4" s="3">
        <f>IF($J1;MAX(H4;$N1);H4)*$H1</f>
        <v/>
      </c>
      <c r="L4" s="3" t="n">
        <v>0</v>
      </c>
      <c r="M4" s="3">
        <f>I4+J4+K4+L4</f>
        <v/>
      </c>
      <c r="N4" s="3" t="n">
        <v>0</v>
      </c>
      <c r="O4" s="3">
        <f>B4-M4-N4</f>
        <v/>
      </c>
    </row>
    <row r="5">
      <c r="A5" s="3" t="inlineStr">
        <is>
          <t>2025-03</t>
        </is>
      </c>
      <c r="B5" s="3" t="n">
        <v>0</v>
      </c>
      <c r="C5" s="3" t="n">
        <v>0.4</v>
      </c>
      <c r="D5" s="3">
        <f>B5*(1-C5)</f>
        <v/>
      </c>
      <c r="E5" s="3">
        <f>SUM(D$3:D5)</f>
        <v/>
      </c>
      <c r="F5" s="3">
        <f>MAX(0,E5-$B1)</f>
        <v/>
      </c>
      <c r="G5" s="3">
        <f>MAX(0,E4-$B1)</f>
        <v/>
      </c>
      <c r="H5" s="3">
        <f>F5-G5</f>
        <v/>
      </c>
      <c r="I5" s="3">
        <f>H5*$D1</f>
        <v/>
      </c>
      <c r="J5" s="3">
        <f>IF($J1;MAX(H5;$L1);H5)*$F1</f>
        <v/>
      </c>
      <c r="K5" s="3">
        <f>IF($J1;MAX(H5;$N1);H5)*$H1</f>
        <v/>
      </c>
      <c r="L5" s="3" t="n">
        <v>0</v>
      </c>
      <c r="M5" s="3">
        <f>I5+J5+K5+L5</f>
        <v/>
      </c>
      <c r="N5" s="3" t="n">
        <v>0</v>
      </c>
      <c r="O5" s="3">
        <f>B5-M5-N5</f>
        <v/>
      </c>
    </row>
    <row r="6">
      <c r="A6" s="3" t="inlineStr">
        <is>
          <t>2025-04</t>
        </is>
      </c>
      <c r="B6" s="3" t="n">
        <v>0</v>
      </c>
      <c r="C6" s="3" t="n">
        <v>0.4</v>
      </c>
      <c r="D6" s="3">
        <f>B6*(1-C6)</f>
        <v/>
      </c>
      <c r="E6" s="3">
        <f>SUM(D$3:D6)</f>
        <v/>
      </c>
      <c r="F6" s="3">
        <f>MAX(0,E6-$B1)</f>
        <v/>
      </c>
      <c r="G6" s="3">
        <f>MAX(0,E5-$B1)</f>
        <v/>
      </c>
      <c r="H6" s="3">
        <f>F6-G6</f>
        <v/>
      </c>
      <c r="I6" s="3">
        <f>H6*$D1</f>
        <v/>
      </c>
      <c r="J6" s="3">
        <f>IF($J1;MAX(H6;$L1);H6)*$F1</f>
        <v/>
      </c>
      <c r="K6" s="3">
        <f>IF($J1;MAX(H6;$N1);H6)*$H1</f>
        <v/>
      </c>
      <c r="L6" s="3" t="n">
        <v>0</v>
      </c>
      <c r="M6" s="3">
        <f>I6+J6+K6+L6</f>
        <v/>
      </c>
      <c r="N6" s="3" t="n">
        <v>0</v>
      </c>
      <c r="O6" s="3">
        <f>B6-M6-N6</f>
        <v/>
      </c>
    </row>
    <row r="7">
      <c r="A7" s="3" t="inlineStr">
        <is>
          <t>2025-05</t>
        </is>
      </c>
      <c r="B7" s="3" t="n">
        <v>0</v>
      </c>
      <c r="C7" s="3" t="n">
        <v>0.4</v>
      </c>
      <c r="D7" s="3">
        <f>B7*(1-C7)</f>
        <v/>
      </c>
      <c r="E7" s="3">
        <f>SUM(D$3:D7)</f>
        <v/>
      </c>
      <c r="F7" s="3">
        <f>MAX(0,E7-$B1)</f>
        <v/>
      </c>
      <c r="G7" s="3">
        <f>MAX(0,E6-$B1)</f>
        <v/>
      </c>
      <c r="H7" s="3">
        <f>F7-G7</f>
        <v/>
      </c>
      <c r="I7" s="3">
        <f>H7*$D1</f>
        <v/>
      </c>
      <c r="J7" s="3">
        <f>IF($J1;MAX(H7;$L1);H7)*$F1</f>
        <v/>
      </c>
      <c r="K7" s="3">
        <f>IF($J1;MAX(H7;$N1);H7)*$H1</f>
        <v/>
      </c>
      <c r="L7" s="3" t="n">
        <v>0</v>
      </c>
      <c r="M7" s="3">
        <f>I7+J7+K7+L7</f>
        <v/>
      </c>
      <c r="N7" s="3" t="n">
        <v>0</v>
      </c>
      <c r="O7" s="3">
        <f>B7-M7-N7</f>
        <v/>
      </c>
    </row>
    <row r="8">
      <c r="A8" s="3" t="inlineStr">
        <is>
          <t>2025-06</t>
        </is>
      </c>
      <c r="B8" s="3" t="n">
        <v>0</v>
      </c>
      <c r="C8" s="3" t="n">
        <v>0.4</v>
      </c>
      <c r="D8" s="3">
        <f>B8*(1-C8)</f>
        <v/>
      </c>
      <c r="E8" s="3">
        <f>SUM(D$3:D8)</f>
        <v/>
      </c>
      <c r="F8" s="3">
        <f>MAX(0,E8-$B1)</f>
        <v/>
      </c>
      <c r="G8" s="3">
        <f>MAX(0,E7-$B1)</f>
        <v/>
      </c>
      <c r="H8" s="3">
        <f>F8-G8</f>
        <v/>
      </c>
      <c r="I8" s="3">
        <f>H8*$D1</f>
        <v/>
      </c>
      <c r="J8" s="3">
        <f>IF($J1;MAX(H8;$L1);H8)*$F1</f>
        <v/>
      </c>
      <c r="K8" s="3">
        <f>IF($J1;MAX(H8;$N1);H8)*$H1</f>
        <v/>
      </c>
      <c r="L8" s="3" t="n">
        <v>0</v>
      </c>
      <c r="M8" s="3">
        <f>I8+J8+K8+L8</f>
        <v/>
      </c>
      <c r="N8" s="3" t="n">
        <v>0</v>
      </c>
      <c r="O8" s="3">
        <f>B8-M8-N8</f>
        <v/>
      </c>
    </row>
    <row r="9">
      <c r="A9" s="3" t="inlineStr">
        <is>
          <t>2025-07</t>
        </is>
      </c>
      <c r="B9" s="3" t="n">
        <v>0</v>
      </c>
      <c r="C9" s="3" t="n">
        <v>0.4</v>
      </c>
      <c r="D9" s="3">
        <f>B9*(1-C9)</f>
        <v/>
      </c>
      <c r="E9" s="3">
        <f>SUM(D$3:D9)</f>
        <v/>
      </c>
      <c r="F9" s="3">
        <f>MAX(0,E9-$B1)</f>
        <v/>
      </c>
      <c r="G9" s="3">
        <f>MAX(0,E8-$B1)</f>
        <v/>
      </c>
      <c r="H9" s="3">
        <f>F9-G9</f>
        <v/>
      </c>
      <c r="I9" s="3">
        <f>H9*$D1</f>
        <v/>
      </c>
      <c r="J9" s="3">
        <f>IF($J1;MAX(H9;$L1);H9)*$F1</f>
        <v/>
      </c>
      <c r="K9" s="3">
        <f>IF($J1;MAX(H9;$N1);H9)*$H1</f>
        <v/>
      </c>
      <c r="L9" s="3" t="n">
        <v>0</v>
      </c>
      <c r="M9" s="3">
        <f>I9+J9+K9+L9</f>
        <v/>
      </c>
      <c r="N9" s="3" t="n">
        <v>0</v>
      </c>
      <c r="O9" s="3">
        <f>B9-M9-N9</f>
        <v/>
      </c>
    </row>
    <row r="10">
      <c r="A10" s="3" t="inlineStr">
        <is>
          <t>2025-08</t>
        </is>
      </c>
      <c r="B10" s="3" t="n">
        <v>0</v>
      </c>
      <c r="C10" s="3" t="n">
        <v>0.4</v>
      </c>
      <c r="D10" s="3">
        <f>B10*(1-C10)</f>
        <v/>
      </c>
      <c r="E10" s="3">
        <f>SUM(D$3:D10)</f>
        <v/>
      </c>
      <c r="F10" s="3">
        <f>MAX(0,E10-$B1)</f>
        <v/>
      </c>
      <c r="G10" s="3">
        <f>MAX(0,E9-$B1)</f>
        <v/>
      </c>
      <c r="H10" s="3">
        <f>F10-G10</f>
        <v/>
      </c>
      <c r="I10" s="3">
        <f>H10*$D1</f>
        <v/>
      </c>
      <c r="J10" s="3">
        <f>IF($J1;MAX(H10;$L1);H10)*$F1</f>
        <v/>
      </c>
      <c r="K10" s="3">
        <f>IF($J1;MAX(H10;$N1);H10)*$H1</f>
        <v/>
      </c>
      <c r="L10" s="3" t="n">
        <v>0</v>
      </c>
      <c r="M10" s="3">
        <f>I10+J10+K10+L10</f>
        <v/>
      </c>
      <c r="N10" s="3" t="n">
        <v>0</v>
      </c>
      <c r="O10" s="3">
        <f>B10-M10-N10</f>
        <v/>
      </c>
    </row>
    <row r="11">
      <c r="A11" s="3" t="inlineStr">
        <is>
          <t>2025-09</t>
        </is>
      </c>
      <c r="B11" s="3" t="n">
        <v>0</v>
      </c>
      <c r="C11" s="3" t="n">
        <v>0.4</v>
      </c>
      <c r="D11" s="3">
        <f>B11*(1-C11)</f>
        <v/>
      </c>
      <c r="E11" s="3">
        <f>SUM(D$3:D11)</f>
        <v/>
      </c>
      <c r="F11" s="3">
        <f>MAX(0,E11-$B1)</f>
        <v/>
      </c>
      <c r="G11" s="3">
        <f>MAX(0,E10-$B1)</f>
        <v/>
      </c>
      <c r="H11" s="3">
        <f>F11-G11</f>
        <v/>
      </c>
      <c r="I11" s="3">
        <f>H11*$D1</f>
        <v/>
      </c>
      <c r="J11" s="3">
        <f>IF($J1;MAX(H11;$L1);H11)*$F1</f>
        <v/>
      </c>
      <c r="K11" s="3">
        <f>IF($J1;MAX(H11;$N1);H11)*$H1</f>
        <v/>
      </c>
      <c r="L11" s="3" t="n">
        <v>0</v>
      </c>
      <c r="M11" s="3">
        <f>I11+J11+K11+L11</f>
        <v/>
      </c>
      <c r="N11" s="3" t="n">
        <v>0</v>
      </c>
      <c r="O11" s="3">
        <f>B11-M11-N11</f>
        <v/>
      </c>
    </row>
    <row r="12">
      <c r="A12" s="3" t="inlineStr">
        <is>
          <t>2025-10</t>
        </is>
      </c>
      <c r="B12" s="3" t="n">
        <v>0</v>
      </c>
      <c r="C12" s="3" t="n">
        <v>0.4</v>
      </c>
      <c r="D12" s="3">
        <f>B12*(1-C12)</f>
        <v/>
      </c>
      <c r="E12" s="3">
        <f>SUM(D$3:D12)</f>
        <v/>
      </c>
      <c r="F12" s="3">
        <f>MAX(0,E12-$B1)</f>
        <v/>
      </c>
      <c r="G12" s="3">
        <f>MAX(0,E11-$B1)</f>
        <v/>
      </c>
      <c r="H12" s="3">
        <f>F12-G12</f>
        <v/>
      </c>
      <c r="I12" s="3">
        <f>H12*$D1</f>
        <v/>
      </c>
      <c r="J12" s="3">
        <f>IF($J1;MAX(H12;$L1);H12)*$F1</f>
        <v/>
      </c>
      <c r="K12" s="3">
        <f>IF($J1;MAX(H12;$N1);H12)*$H1</f>
        <v/>
      </c>
      <c r="L12" s="3" t="n">
        <v>0</v>
      </c>
      <c r="M12" s="3">
        <f>I12+J12+K12+L12</f>
        <v/>
      </c>
      <c r="N12" s="3" t="n">
        <v>0</v>
      </c>
      <c r="O12" s="3">
        <f>B12-M12-N12</f>
        <v/>
      </c>
    </row>
    <row r="13">
      <c r="A13" s="3" t="inlineStr">
        <is>
          <t>2025-11</t>
        </is>
      </c>
      <c r="B13" s="3" t="n">
        <v>0</v>
      </c>
      <c r="C13" s="3" t="n">
        <v>0.4</v>
      </c>
      <c r="D13" s="3">
        <f>B13*(1-C13)</f>
        <v/>
      </c>
      <c r="E13" s="3">
        <f>SUM(D$3:D13)</f>
        <v/>
      </c>
      <c r="F13" s="3">
        <f>MAX(0,E13-$B1)</f>
        <v/>
      </c>
      <c r="G13" s="3">
        <f>MAX(0,E12-$B1)</f>
        <v/>
      </c>
      <c r="H13" s="3">
        <f>F13-G13</f>
        <v/>
      </c>
      <c r="I13" s="3">
        <f>H13*$D1</f>
        <v/>
      </c>
      <c r="J13" s="3">
        <f>IF($J1;MAX(H13;$L1);H13)*$F1</f>
        <v/>
      </c>
      <c r="K13" s="3">
        <f>IF($J1;MAX(H13;$N1);H13)*$H1</f>
        <v/>
      </c>
      <c r="L13" s="3" t="n">
        <v>0</v>
      </c>
      <c r="M13" s="3">
        <f>I13+J13+K13+L13</f>
        <v/>
      </c>
      <c r="N13" s="3" t="n">
        <v>0</v>
      </c>
      <c r="O13" s="3">
        <f>B13-M13-N13</f>
        <v/>
      </c>
    </row>
    <row r="14">
      <c r="A14" s="3" t="inlineStr">
        <is>
          <t>2025-12</t>
        </is>
      </c>
      <c r="B14" s="3" t="n">
        <v>0</v>
      </c>
      <c r="C14" s="3" t="n">
        <v>0.4</v>
      </c>
      <c r="D14" s="3">
        <f>B14*(1-C14)</f>
        <v/>
      </c>
      <c r="E14" s="3">
        <f>SUM(D$3:D14)</f>
        <v/>
      </c>
      <c r="F14" s="3">
        <f>MAX(0,E14-$B1)</f>
        <v/>
      </c>
      <c r="G14" s="3">
        <f>MAX(0,E13-$B1)</f>
        <v/>
      </c>
      <c r="H14" s="3">
        <f>F14-G14</f>
        <v/>
      </c>
      <c r="I14" s="3">
        <f>H14*$D1</f>
        <v/>
      </c>
      <c r="J14" s="3">
        <f>IF($J1;MAX(H14;$L1);H14)*$F1</f>
        <v/>
      </c>
      <c r="K14" s="3">
        <f>IF($J1;MAX(H14;$N1);H14)*$H1</f>
        <v/>
      </c>
      <c r="L14" s="3" t="n">
        <v>0</v>
      </c>
      <c r="M14" s="3">
        <f>I14+J14+K14+L14</f>
        <v/>
      </c>
      <c r="N14" s="3" t="n">
        <v>0</v>
      </c>
      <c r="O14" s="3">
        <f>B14-M14-N14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2025-09-25T18:13:44Z</dcterms:created>
  <dcterms:modified xmlns:dcterms="http://purl.org/dc/terms/" xmlns:xsi="http://www.w3.org/2001/XMLSchema-instance" xsi:type="dcterms:W3CDTF">2025-09-25T18:13:44Z</dcterms:modified>
</cp:coreProperties>
</file>